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3_ZAPROSZENIE_638_24.05.2024\ZAPROSZENIE\"/>
    </mc:Choice>
  </mc:AlternateContent>
  <xr:revisionPtr revIDLastSave="0" documentId="8_{F03EF75D-4B34-4A7D-8C99-F11729D9C858}" xr6:coauthVersionLast="47" xr6:coauthVersionMax="47" xr10:uidLastSave="{00000000-0000-0000-0000-000000000000}"/>
  <bookViews>
    <workbookView xWindow="-120" yWindow="-120" windowWidth="24240" windowHeight="13140" xr2:uid="{CE30DB10-DB75-4DB6-843B-79A27F71718F}"/>
  </bookViews>
  <sheets>
    <sheet name="Załącznik " sheetId="1" r:id="rId1"/>
  </sheets>
  <definedNames>
    <definedName name="_xlnm.Print_Area" localSheetId="0">'Załącznik '!$A$1:$N$59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L50" i="1" s="1"/>
  <c r="J49" i="1"/>
  <c r="K49" i="1" s="1"/>
  <c r="N49" i="1" s="1"/>
  <c r="N50" i="1" s="1"/>
  <c r="L46" i="1"/>
  <c r="L47" i="1" s="1"/>
  <c r="J46" i="1"/>
  <c r="K46" i="1" s="1"/>
  <c r="N46" i="1" s="1"/>
  <c r="N47" i="1" s="1"/>
  <c r="L43" i="1"/>
  <c r="L44" i="1" s="1"/>
  <c r="J43" i="1"/>
  <c r="K43" i="1" s="1"/>
  <c r="N43" i="1" s="1"/>
  <c r="N44" i="1" s="1"/>
  <c r="L40" i="1"/>
  <c r="L41" i="1" s="1"/>
  <c r="J40" i="1"/>
  <c r="K40" i="1" s="1"/>
  <c r="N40" i="1" s="1"/>
  <c r="N41" i="1" s="1"/>
  <c r="L37" i="1"/>
  <c r="L38" i="1" s="1"/>
  <c r="J37" i="1"/>
  <c r="K37" i="1" s="1"/>
  <c r="N37" i="1" s="1"/>
  <c r="N38" i="1" s="1"/>
  <c r="M34" i="1"/>
  <c r="M35" i="1" s="1"/>
  <c r="L34" i="1"/>
  <c r="L35" i="1" s="1"/>
  <c r="J34" i="1"/>
  <c r="K34" i="1" s="1"/>
  <c r="N34" i="1" s="1"/>
  <c r="N35" i="1" s="1"/>
  <c r="L31" i="1"/>
  <c r="L32" i="1" s="1"/>
  <c r="J31" i="1"/>
  <c r="K31" i="1" s="1"/>
  <c r="N31" i="1" s="1"/>
  <c r="N32" i="1" s="1"/>
  <c r="L28" i="1"/>
  <c r="L29" i="1" s="1"/>
  <c r="J28" i="1"/>
  <c r="K28" i="1" s="1"/>
  <c r="N28" i="1" s="1"/>
  <c r="N29" i="1" s="1"/>
  <c r="L25" i="1"/>
  <c r="L26" i="1" s="1"/>
  <c r="J25" i="1"/>
  <c r="K25" i="1" s="1"/>
  <c r="N25" i="1" s="1"/>
  <c r="N26" i="1" s="1"/>
  <c r="L22" i="1"/>
  <c r="L23" i="1" s="1"/>
  <c r="J22" i="1"/>
  <c r="K22" i="1" s="1"/>
  <c r="N22" i="1" s="1"/>
  <c r="N23" i="1" s="1"/>
  <c r="L17" i="1"/>
  <c r="J17" i="1"/>
  <c r="K17" i="1" s="1"/>
  <c r="N17" i="1" s="1"/>
  <c r="L16" i="1"/>
  <c r="J16" i="1"/>
  <c r="K16" i="1" s="1"/>
  <c r="N16" i="1" s="1"/>
  <c r="L15" i="1"/>
  <c r="J15" i="1"/>
  <c r="M15" i="1" s="1"/>
  <c r="L14" i="1"/>
  <c r="J14" i="1"/>
  <c r="M14" i="1" s="1"/>
  <c r="L10" i="1"/>
  <c r="L11" i="1" s="1"/>
  <c r="J10" i="1"/>
  <c r="K10" i="1" s="1"/>
  <c r="N10" i="1" s="1"/>
  <c r="N11" i="1" s="1"/>
  <c r="L7" i="1"/>
  <c r="L8" i="1" s="1"/>
  <c r="J7" i="1"/>
  <c r="M7" i="1" s="1"/>
  <c r="M8" i="1" s="1"/>
  <c r="M17" i="1" l="1"/>
  <c r="M46" i="1"/>
  <c r="M47" i="1" s="1"/>
  <c r="M43" i="1"/>
  <c r="M44" i="1" s="1"/>
  <c r="M31" i="1"/>
  <c r="M32" i="1" s="1"/>
  <c r="M22" i="1"/>
  <c r="M23" i="1" s="1"/>
  <c r="K14" i="1"/>
  <c r="N14" i="1" s="1"/>
  <c r="M10" i="1"/>
  <c r="M11" i="1" s="1"/>
  <c r="K7" i="1"/>
  <c r="N7" i="1" s="1"/>
  <c r="N8" i="1" s="1"/>
  <c r="M28" i="1"/>
  <c r="M29" i="1" s="1"/>
  <c r="M40" i="1"/>
  <c r="M41" i="1" s="1"/>
  <c r="L18" i="1"/>
  <c r="L51" i="1" s="1"/>
  <c r="M16" i="1"/>
  <c r="M25" i="1"/>
  <c r="M26" i="1" s="1"/>
  <c r="M37" i="1"/>
  <c r="M38" i="1" s="1"/>
  <c r="M49" i="1"/>
  <c r="M50" i="1" s="1"/>
  <c r="K15" i="1"/>
  <c r="N15" i="1" s="1"/>
  <c r="N18" i="1" l="1"/>
  <c r="N51" i="1" s="1"/>
  <c r="M18" i="1"/>
  <c r="M51" i="1"/>
</calcChain>
</file>

<file path=xl/sharedStrings.xml><?xml version="1.0" encoding="utf-8"?>
<sst xmlns="http://schemas.openxmlformats.org/spreadsheetml/2006/main" count="213" uniqueCount="75">
  <si>
    <t>Lp</t>
  </si>
  <si>
    <t>Opis wyrobu</t>
  </si>
  <si>
    <t>Nazwa asortymentu</t>
  </si>
  <si>
    <t>Producent</t>
  </si>
  <si>
    <t>Grupa / Kategoria wg Wspólnego Słownika Zamówień (CPV )</t>
  </si>
  <si>
    <t>j.m.</t>
  </si>
  <si>
    <t>Cena j. netto</t>
  </si>
  <si>
    <t>VAT %</t>
  </si>
  <si>
    <t>Kwota j. VAT</t>
  </si>
  <si>
    <t>Cena j. brutto</t>
  </si>
  <si>
    <t xml:space="preserve">Wartość netto </t>
  </si>
  <si>
    <t>Wartość Vat</t>
  </si>
  <si>
    <t xml:space="preserve">Wartość brutto </t>
  </si>
  <si>
    <t>PREPARATY DO DEZYNFEKCJI POWIERZCHNI I PRZEDMIOTÓW</t>
  </si>
  <si>
    <t xml:space="preserve">ZADANIE 1 </t>
  </si>
  <si>
    <t>Preparat do mycia i dezynfekcji delikatnych powierzchni i przedmiotów, w tym inkubatorów. Możliwość stosowania w oddziałach dziecięcych, w postaci aktywnej piany, spektrum dział. B, Tbc, F, V, działający w czasie do 15 min.</t>
  </si>
  <si>
    <t>33631600-8</t>
  </si>
  <si>
    <t xml:space="preserve">op=0,75 l * </t>
  </si>
  <si>
    <t>* Zamawiający dopuszcza inną wielkość opakowań. Wówczas należy wpisać pojemność oferowanego opakowania i przeliczyć ilość opakowań jednostkowych z dokładnością do dwóch miejsc po przecinku.</t>
  </si>
  <si>
    <t>Razem</t>
  </si>
  <si>
    <t xml:space="preserve">ZADANIE 2 </t>
  </si>
  <si>
    <t>Gotowe do użycia chusteczki do szybkiej dezynfekcji i mycia głowic USG nasączone preparatem na bazie czwartorzędowych związków amoniowych bez zawartości alkoholu, chloru, aldehydów, kwasu nadoctowego oraz substancji czynnych innych niż wymienione w bazie. Spektrum działania B,F,V/HIV,HBV,HCV/, czas działania do 5 min.   Opakowanie (tuba) = 200 sztuk**</t>
  </si>
  <si>
    <t>op=200 szt. **</t>
  </si>
  <si>
    <t xml:space="preserve">** Zamawiający dopuszcza inną wielkość opakowań - do 200 sztuk. </t>
  </si>
  <si>
    <t>x</t>
  </si>
  <si>
    <t>ŚRODKI DO MYCIA W MYJNIACH-DEZYNFEKTORACH</t>
  </si>
  <si>
    <t xml:space="preserve">ZADANIE 3 </t>
  </si>
  <si>
    <t xml:space="preserve">Płynny, alkaliczny środek do mycia w myjniach-dezynfektorach, skutecznie usuwający pozostałości organiczne typu zaschnięta i denaturowana krew. Umożliwiający mycie maszynowe narzędzi i sprzętu medycznego także wykonanego z aluminium i tworzyw sztucznych  Niewymagający neutralizacji, umożliwiający zastosowanie w myjniach ultradźwiękowych. Posiadający w swoim składzie: niejonowe i anionowe środki powierzchniowo czynne.  enzymy, aloksylowane alkohole tłuszczowe. Nie zawierający glicerolu, oraz niesklasyfikowany jako środek niebezpieczny. </t>
  </si>
  <si>
    <t>op=20 l **</t>
  </si>
  <si>
    <t xml:space="preserve">Płynny, neutralizujący i myjący środek do stosowania w myjniach-dezynfektorach na bazie kwasu cytrynowego bezwodnego. Nie posiadający w swoim składzie fosforanów, azotanów oraz tenzydów. </t>
  </si>
  <si>
    <t>Płynny środek płuczący  do użycia w myjniach-dezynfektorach . Wspomaga szybkie, bezzaciekowe płukanie, znacznie przyspieszający suszenie po maszynowym myciu i dezynfekcji. dozowanie 0,3-1,0ml/l. PH5,5-6,2</t>
  </si>
  <si>
    <t>Płynny w postaci koncentratu środek do wstępnego mycia i wstępnej dezynfekcji termostabilnych i termolabilnych narzędzi chirurgicznych, włącznie z endoskopami elastycznymi przed maszynową dekontaminacją, a także mokrego transportu narzędzi chirurgicznych oraz do zastosowania w myjniach ultradźwiękowych. Nie zawiera aldehydów oraz czwartorzędowych związków amoniowych. Środek nie powoduje utwardzania białek. Narzędzia mogą pozostać w roztworze do 72 h. Działanie bakteriobójcze (13727, 14561, VAH), działanie drożdżakobójcze (13624, 14562), działanie na wirusy osłonkowe [włącznie z HIV, HBV, HCV] (RKI, DVV) do 15 minut.</t>
  </si>
  <si>
    <t>op.5l *</t>
  </si>
  <si>
    <t>UWAGA!   Zamawiający posiada Centralny Układu Dozowania do myjni-dezynfektorów firmy Getinge (46-5 - 4 szt., WD 15 CLARO - 1 szt., 9122 - 1 szt.):
a. przystosowany do dozowania środków z kanistrów o pojemności 20-30l 
b. wyposażony w pompy dozujące zintegrowane programowo ze zbiornikiem pośredniczącym. 
c. nie ingerujący w pracujące w obiekcie myjnie dezynfektory 
d. sygnalizujący zaburzenia pracy pomp dozujących oraz brak środków chemii procesowej 
Zamawiający wymaga aby wszystkie preparaty opisane w zadaniu 5 pochodziły od jednego producenta
Zamawiający dopuszcza zmianę Centralnego Układu Dozowania pod warunkiem: 
1) montaż i instalacja nie może powodować naruszenia konstrukcji budowy ścian;
2) proponowany system musi posiadać minimalne cechy obecnego Centralnego Układu Dozowania
3) Wykonawca na własny koszt dokona przeglądów oraz kalibracji i walidacji w całym okresie trwania umowy i zgodnie z zaleceniami producenta poroduktów</t>
  </si>
  <si>
    <t>PREPARATY DO DEZYNFEKCJI SKÓRY I RAN</t>
  </si>
  <si>
    <t xml:space="preserve">ZADANIE 4 </t>
  </si>
  <si>
    <t xml:space="preserve"> Żel przeznaczony do stosowania przy lekkich oparzeniach oraz powierzchownych ranach na bazie poliheksanidyny (PHMB) i betainy, spektrum B, F, V. </t>
  </si>
  <si>
    <t>33711500-2</t>
  </si>
  <si>
    <t>op=30 g</t>
  </si>
  <si>
    <t xml:space="preserve">ZADANIE 5 </t>
  </si>
  <si>
    <t xml:space="preserve">Preparat płynny do płukania i leczenia ran przewlekłych i błon śluzowych na bazie poliheksanidyny (PHMB) zawierajacy betainę jako surfktant, spektrum dział. B, F, V. </t>
  </si>
  <si>
    <t>op=1l</t>
  </si>
  <si>
    <t>ZADANIE 6</t>
  </si>
  <si>
    <t xml:space="preserve">Preparat do opatrywania ran i przedoperacyjnej dezynfekcji skóry, bez zawartości alkoholu, na bazie wodnego roztworu  PVP – jodu, spektrum działania B, Tbc, V, F. </t>
  </si>
  <si>
    <t>op=1 l*</t>
  </si>
  <si>
    <t>*Zamawiający dopuszcza możliwość zaoferowania opakowań o pojemności nie mniejszej niż 0,5 l</t>
  </si>
  <si>
    <t xml:space="preserve">ZADANIE 7 </t>
  </si>
  <si>
    <t xml:space="preserve"> Żel do dezynfekcji, nawilżania i leczenia ran na bazie poliheksanidyny (PHMB) i betainy, spektrum B, F, V. </t>
  </si>
  <si>
    <t>op=250 ml</t>
  </si>
  <si>
    <t xml:space="preserve">ZADANIE 8 </t>
  </si>
  <si>
    <t xml:space="preserve">Preparat płynny do łagodzenia stanu zapalnego owrzodzeń, odleżyn, ran ostrych i przewlekłych, będący wodnym roztworem oksydantów  działający p/zapalnie, jest hypoalergiczny i bezpieczny dla zdrowych komórek. </t>
  </si>
  <si>
    <t>op=500 ml</t>
  </si>
  <si>
    <t xml:space="preserve">ZADANIE 9 </t>
  </si>
  <si>
    <t>op=250 ml***</t>
  </si>
  <si>
    <t>***	Zamawiający wymaga zaoferowanie opakowań z atomizerem.</t>
  </si>
  <si>
    <t xml:space="preserve">ZADANIE 10 </t>
  </si>
  <si>
    <t>Preparat w postaci maści o brązowej barwie , zawierający kompleks powidonu jodowanego z 10% zawartością dostępnego jodu . Spektrum działania obejmuje : B,Tbc,F,V . Jako model wzorcowy Zamawiający przyjął maść Braunovidon. Jednocześnie Zamawiający wskazuje,że dopuszcza rozwiazanie/produkt równoważny do wskazanego modelu wzorcowego.</t>
  </si>
  <si>
    <t>op=100 g</t>
  </si>
  <si>
    <t xml:space="preserve">ZADANIE 11 </t>
  </si>
  <si>
    <t>Gotowy preparat w postaci bezbarwnego płynu do mycia i dekolonizacji skóry pacjenta.Zawiera polihexanidynę( PHMB) substancję o najwyższej skuteczności w kierunku MDRO.Zapewnia długotrwały efekt działania mikrobiologicznego i dzięki temu zapobiega wtórnej kolonizacji bakterii oraz jest bardzo dobrze tolerowany przez skórę. Jako model wzorcowy Zamawiający przyjął PRONTODERM SOLUTION.Jednocześnie Zamawiający wskazuje, że dopuszcza rozwiazanie/produkt równoważny do wskazanego modelu wzorcowego.</t>
  </si>
  <si>
    <t xml:space="preserve">ZADANIE 12 </t>
  </si>
  <si>
    <t xml:space="preserve">Gotowa do użycia pianka przeznaczona do antybakteryjnego mycia pacjentów leżących i nieprzytomnych, zakażonych lub skolonizowanych szczepami wieloopornymi MDRO.Zawiera  PHMB ,redukuje nieprzyjemny zapach, nie wymaga spłukiwania. Jako model wzorcowy Zamawiający przyjął PRONTODERM PIANKA. Jednocześnie Zamawiający wskazuje,że dopuszcza rozwiazanie/produkt równoważny do wskazanego modelu wzorcowego.
</t>
  </si>
  <si>
    <t>op=200 ml</t>
  </si>
  <si>
    <t xml:space="preserve">ZADANIE 13 </t>
  </si>
  <si>
    <t>Jałowy, gotowy do użycia roztwór do płukania śródoperacyjnego w pierwotnej i rewizyjnej artroplastyce biodra i kolana, barku i rekonstrukcji piersi zapobiegający zakażeniom. W składzie Poliheksanid 0,40 g. Makrogol 0,02 g, roztwór Ringera, pojemność 1000 ml. Możliwość płukania ręcznego lub pulsacyjnego przez jednorazowy system do płukania ran.</t>
  </si>
  <si>
    <t>op=1000 ml</t>
  </si>
  <si>
    <t xml:space="preserve">W przypadku złożenia oferty równoważnej wymaga się ,aby produkt równoważny posiadał identyczne lub lepsze właściwości, parametry użytkowe, skład chemiczny jak produkty wskazane przez Zamawiającego w opisie przedmiotu zamówienia. Wskazanie przez Zamawiającego marki lub nazwy handlowej określa klasę produktu, będącego przedmiotem zamówienia i służy ustaleniu standardu, a nie wskazuje na konkretny produkt lub konkretnego producenta. Oryginalne nazewnictwo lub symbolika podana została w celu prawidłowego określenia przedmiotu zamówienia. </t>
  </si>
  <si>
    <t>DOTYCZY ZADANIA 2, 3, 4, 5, 7, 8, 9, 11, 12, 13
Zamawiający wymaga, złożenia oświadczenia potwierdzającego że oferowane wyroby medyczne w rozumieniu ustawy o wyrobach medycznych będące przedmiotem naszej oferty są dopuszczone do obrotu i stosowania na terenie Rp, zgodnie z ustawą o wyrobach medycznych.</t>
  </si>
  <si>
    <t>DOTYCZY ZADANIA 1
Zamawiający wymaga, złożenia oświadczenia potwierdzającego że oferowane produkty biobójcze mają pozwolenie albo zezwolenie na handel równoległy albo pozwolenie na obrót na terenie RP, zgodnie z ustawą o produktach biobójczych.</t>
  </si>
  <si>
    <t>DOTYCZY ZADANIA 6, 10,
Zamawiający wymaga, złożenia oświadczenia potwierdzającego że oferowane produkty lecznicze są dopuszczone do obrotu i stosowania na terenie RP, zgodnie z ustawą Prawo farmaceutyczne.</t>
  </si>
  <si>
    <t xml:space="preserve">* Zamawiający dopuszcza opakowania o innej ilości sztuk w opakowaniu z odpowiednim przeliczeniem ilości
Wówczas Wykonawca winien podać oferowaną ilość sztuk w opakowaniu jednostkowym, a następnie, zgodnie ze wskazaną formułą, przeliczyć wymaganą ilość opakowań na oferowaną ilość opakowań  i podać uzyskany wynik. Ilość oferowanych opakowań jednostkowych należy podać z dokładnością do dwóch miejsc po przecinku oraz podać cenę zaoferowanego opakowania jednostkowego. 
Zamawiający zastrzega, iż  Wykonawca nie może zaoferować takiej wielkości opakowania, która spowoduje zaoferowanie ilości opakowań jednostkowych (przeliczonej do 2 miejsc po przecinku) mniejszej niż 1 (0,01 – 0,99), gdyż Zamawiający musi mieć możliwość zakupu z zawartej umowy poprzetargowej przynajmniej 1 opakowania. </t>
  </si>
  <si>
    <t>Wszystkie oferowane ceny powinny być liczbą dodatnią, tj. liczbą większą od zera</t>
  </si>
  <si>
    <t xml:space="preserve">                                                                                                                 ZAŁĄCZNIK NR 1 FORMULARZ ASORTYMENTOWO-CENOWY</t>
  </si>
  <si>
    <t>Ilość</t>
  </si>
  <si>
    <t>Znak: EZ/638/413/24 (154294)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</si>
</sst>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_-;\-* #,##0_-;_-* &quot;-&quot;??_-;_-@_-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1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6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AFAF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3D3D3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FAFAF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8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Border="0" applyProtection="0"/>
    <xf numFmtId="0" fontId="1" fillId="0" borderId="0"/>
    <xf numFmtId="0" fontId="5" fillId="0" borderId="0" applyNumberFormat="0" applyBorder="0" applyProtection="0"/>
    <xf numFmtId="0" fontId="9" fillId="0" borderId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2" fillId="3" borderId="3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3" xfId="5" applyFont="1" applyBorder="1" applyAlignment="1" applyProtection="1">
      <alignment horizontal="center" vertical="center" wrapText="1"/>
      <protection locked="0"/>
    </xf>
    <xf numFmtId="3" fontId="6" fillId="5" borderId="3" xfId="0" applyNumberFormat="1" applyFont="1" applyFill="1" applyBorder="1" applyAlignment="1">
      <alignment horizontal="center" vertical="center" wrapText="1"/>
    </xf>
    <xf numFmtId="9" fontId="7" fillId="7" borderId="3" xfId="2" applyFont="1" applyFill="1" applyBorder="1" applyAlignment="1" applyProtection="1">
      <alignment horizontal="center" vertical="center"/>
    </xf>
    <xf numFmtId="44" fontId="7" fillId="0" borderId="3" xfId="1" applyFont="1" applyBorder="1" applyAlignment="1">
      <alignment horizontal="right" vertical="center"/>
    </xf>
    <xf numFmtId="44" fontId="4" fillId="7" borderId="3" xfId="1" applyFont="1" applyFill="1" applyBorder="1" applyAlignment="1">
      <alignment horizontal="right" vertical="center"/>
    </xf>
    <xf numFmtId="0" fontId="7" fillId="0" borderId="3" xfId="5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8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44" fontId="4" fillId="8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4" fontId="7" fillId="6" borderId="3" xfId="1" applyFont="1" applyFill="1" applyBorder="1" applyAlignment="1">
      <alignment horizontal="right" vertical="center"/>
    </xf>
    <xf numFmtId="44" fontId="7" fillId="7" borderId="3" xfId="1" applyFont="1" applyFill="1" applyBorder="1" applyAlignment="1">
      <alignment horizontal="right" vertical="center"/>
    </xf>
    <xf numFmtId="44" fontId="2" fillId="0" borderId="3" xfId="1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center" vertical="center" wrapText="1"/>
    </xf>
    <xf numFmtId="0" fontId="2" fillId="4" borderId="3" xfId="3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4" borderId="3" xfId="3" applyFont="1" applyFill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7" fillId="0" borderId="3" xfId="3" applyFont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</cellXfs>
  <cellStyles count="6">
    <cellStyle name="Excel Built-in Normalny 3" xfId="4" xr:uid="{20207690-DEF9-46B2-9FA7-BB5F80CC9B78}"/>
    <cellStyle name="Normalny" xfId="0" builtinId="0"/>
    <cellStyle name="Normalny 3 2" xfId="3" xr:uid="{8F45C023-7A42-4ED5-A7CB-0E2A0FA6DB3D}"/>
    <cellStyle name="Normalny_014 dwie lok" xfId="5" xr:uid="{3B9971AB-448F-40C5-B942-0E4068BBCB94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642A-D02F-4173-A291-3FA24AEE7F7F}">
  <sheetPr>
    <pageSetUpPr fitToPage="1"/>
  </sheetPr>
  <dimension ref="A1:Q58"/>
  <sheetViews>
    <sheetView tabSelected="1" topLeftCell="A10" zoomScale="70" zoomScaleNormal="70" zoomScaleSheetLayoutView="64" zoomScalePageLayoutView="64" workbookViewId="0">
      <selection activeCell="A19" sqref="A19:N19"/>
    </sheetView>
  </sheetViews>
  <sheetFormatPr defaultColWidth="8.625" defaultRowHeight="15"/>
  <cols>
    <col min="1" max="1" width="3.5" style="31" customWidth="1"/>
    <col min="2" max="2" width="75.25" style="31" customWidth="1"/>
    <col min="3" max="3" width="24.25" style="31" customWidth="1"/>
    <col min="4" max="4" width="15.875" style="31" customWidth="1"/>
    <col min="5" max="5" width="13.125" style="31" customWidth="1"/>
    <col min="6" max="6" width="14.625" style="31" customWidth="1"/>
    <col min="7" max="7" width="12.625" style="33" customWidth="1"/>
    <col min="8" max="8" width="11.125" style="34" bestFit="1" customWidth="1"/>
    <col min="9" max="9" width="7.625" style="1" customWidth="1"/>
    <col min="10" max="10" width="9.875" style="34" bestFit="1" customWidth="1"/>
    <col min="11" max="11" width="12.875" style="34" bestFit="1" customWidth="1"/>
    <col min="12" max="14" width="16.25" style="34" customWidth="1"/>
    <col min="15" max="15" width="11.875" style="1" customWidth="1"/>
    <col min="16" max="16" width="14.125" style="1" customWidth="1"/>
    <col min="17" max="17" width="13.625" style="1" customWidth="1"/>
    <col min="18" max="16384" width="8.625" style="31"/>
  </cols>
  <sheetData>
    <row r="1" spans="1:17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15.75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7" ht="12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73</v>
      </c>
      <c r="H3" s="4" t="s">
        <v>6</v>
      </c>
      <c r="I3" s="2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5"/>
      <c r="P3" s="5"/>
      <c r="Q3" s="5"/>
    </row>
    <row r="4" spans="1:17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</row>
    <row r="5" spans="1:17" ht="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 ht="15.75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7" ht="51.75" customHeight="1">
      <c r="A7" s="6">
        <v>1</v>
      </c>
      <c r="B7" s="17" t="s">
        <v>15</v>
      </c>
      <c r="C7" s="7"/>
      <c r="D7" s="8"/>
      <c r="E7" s="30" t="s">
        <v>16</v>
      </c>
      <c r="F7" s="9" t="s">
        <v>17</v>
      </c>
      <c r="G7" s="10">
        <v>60</v>
      </c>
      <c r="H7" s="23"/>
      <c r="I7" s="11">
        <v>0.08</v>
      </c>
      <c r="J7" s="12">
        <f>ROUND((H7*I7),2)</f>
        <v>0</v>
      </c>
      <c r="K7" s="24">
        <f>J7+H7</f>
        <v>0</v>
      </c>
      <c r="L7" s="13">
        <f>G7*H7</f>
        <v>0</v>
      </c>
      <c r="M7" s="13">
        <f>J7*G7</f>
        <v>0</v>
      </c>
      <c r="N7" s="13">
        <f>G7*K7</f>
        <v>0</v>
      </c>
    </row>
    <row r="8" spans="1:17" ht="15.75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25" t="s">
        <v>19</v>
      </c>
      <c r="L8" s="25">
        <f>L7</f>
        <v>0</v>
      </c>
      <c r="M8" s="25">
        <f>M7</f>
        <v>0</v>
      </c>
      <c r="N8" s="25">
        <f>N7</f>
        <v>0</v>
      </c>
    </row>
    <row r="9" spans="1:17" ht="15.75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7" ht="82.5" customHeight="1">
      <c r="A10" s="6">
        <v>1</v>
      </c>
      <c r="B10" s="17" t="s">
        <v>21</v>
      </c>
      <c r="C10" s="7"/>
      <c r="D10" s="8"/>
      <c r="E10" s="14" t="s">
        <v>16</v>
      </c>
      <c r="F10" s="9" t="s">
        <v>22</v>
      </c>
      <c r="G10" s="10">
        <v>500</v>
      </c>
      <c r="H10" s="23"/>
      <c r="I10" s="11">
        <v>0.08</v>
      </c>
      <c r="J10" s="12">
        <f>ROUND((H10*I10),2)</f>
        <v>0</v>
      </c>
      <c r="K10" s="24">
        <f>J10+H10</f>
        <v>0</v>
      </c>
      <c r="L10" s="13">
        <f>G10*H10</f>
        <v>0</v>
      </c>
      <c r="M10" s="13">
        <f>J10*G10</f>
        <v>0</v>
      </c>
      <c r="N10" s="13">
        <f>G10*K10</f>
        <v>0</v>
      </c>
      <c r="O10" s="15"/>
      <c r="P10" s="15"/>
    </row>
    <row r="11" spans="1:17" ht="17.25" customHeight="1">
      <c r="A11" s="47" t="s">
        <v>23</v>
      </c>
      <c r="B11" s="47"/>
      <c r="C11" s="47"/>
      <c r="D11" s="47"/>
      <c r="E11" s="47"/>
      <c r="F11" s="47"/>
      <c r="G11" s="47"/>
      <c r="H11" s="26" t="s">
        <v>24</v>
      </c>
      <c r="I11" s="8" t="s">
        <v>24</v>
      </c>
      <c r="J11" s="26" t="s">
        <v>24</v>
      </c>
      <c r="K11" s="25" t="s">
        <v>19</v>
      </c>
      <c r="L11" s="25">
        <f>L10</f>
        <v>0</v>
      </c>
      <c r="M11" s="25">
        <f>M10</f>
        <v>0</v>
      </c>
      <c r="N11" s="25">
        <f>N10</f>
        <v>0</v>
      </c>
      <c r="O11" s="15"/>
      <c r="P11" s="15"/>
    </row>
    <row r="12" spans="1:17" ht="18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5"/>
      <c r="P12" s="15"/>
    </row>
    <row r="13" spans="1:17" ht="15.75">
      <c r="A13" s="39" t="s">
        <v>26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5"/>
      <c r="P13" s="15"/>
    </row>
    <row r="14" spans="1:17" ht="126" customHeight="1">
      <c r="A14" s="6">
        <v>1</v>
      </c>
      <c r="B14" s="17" t="s">
        <v>27</v>
      </c>
      <c r="C14" s="7"/>
      <c r="D14" s="8"/>
      <c r="E14" s="30" t="s">
        <v>16</v>
      </c>
      <c r="F14" s="9" t="s">
        <v>28</v>
      </c>
      <c r="G14" s="10">
        <v>1</v>
      </c>
      <c r="H14" s="16"/>
      <c r="I14" s="11">
        <v>0.08</v>
      </c>
      <c r="J14" s="12">
        <f>ROUND((H14*I14),2)</f>
        <v>0</v>
      </c>
      <c r="K14" s="24">
        <f>J14+H14</f>
        <v>0</v>
      </c>
      <c r="L14" s="13">
        <f>G14*H14</f>
        <v>0</v>
      </c>
      <c r="M14" s="13">
        <f>J14*G14</f>
        <v>0</v>
      </c>
      <c r="N14" s="13">
        <f>G14*K14</f>
        <v>0</v>
      </c>
      <c r="O14" s="15"/>
      <c r="P14" s="15"/>
    </row>
    <row r="15" spans="1:17" ht="45">
      <c r="A15" s="6">
        <v>2</v>
      </c>
      <c r="B15" s="17" t="s">
        <v>29</v>
      </c>
      <c r="C15" s="7"/>
      <c r="D15" s="8"/>
      <c r="E15" s="30" t="s">
        <v>16</v>
      </c>
      <c r="F15" s="9" t="s">
        <v>28</v>
      </c>
      <c r="G15" s="10">
        <v>1</v>
      </c>
      <c r="H15" s="16"/>
      <c r="I15" s="11">
        <v>0.08</v>
      </c>
      <c r="J15" s="12">
        <f>ROUND((H15*I15),2)</f>
        <v>0</v>
      </c>
      <c r="K15" s="24">
        <f>J15+H15</f>
        <v>0</v>
      </c>
      <c r="L15" s="13">
        <f>G15*H15</f>
        <v>0</v>
      </c>
      <c r="M15" s="13">
        <f>J15*G15</f>
        <v>0</v>
      </c>
      <c r="N15" s="13">
        <f>G15*K15</f>
        <v>0</v>
      </c>
      <c r="O15" s="15"/>
      <c r="P15" s="15"/>
    </row>
    <row r="16" spans="1:17" ht="80.25" customHeight="1">
      <c r="A16" s="6">
        <v>3</v>
      </c>
      <c r="B16" s="17" t="s">
        <v>30</v>
      </c>
      <c r="C16" s="7"/>
      <c r="D16" s="8"/>
      <c r="E16" s="14" t="s">
        <v>16</v>
      </c>
      <c r="F16" s="9" t="s">
        <v>28</v>
      </c>
      <c r="G16" s="10">
        <v>3</v>
      </c>
      <c r="H16" s="16"/>
      <c r="I16" s="11">
        <v>0.08</v>
      </c>
      <c r="J16" s="12">
        <f>ROUND((H16*I16),2)</f>
        <v>0</v>
      </c>
      <c r="K16" s="24">
        <f>J16+H16</f>
        <v>0</v>
      </c>
      <c r="L16" s="13">
        <f>G16*H16</f>
        <v>0</v>
      </c>
      <c r="M16" s="13">
        <f>J16*G16</f>
        <v>0</v>
      </c>
      <c r="N16" s="13">
        <f>G16*K16</f>
        <v>0</v>
      </c>
      <c r="O16" s="15"/>
      <c r="P16" s="15"/>
    </row>
    <row r="17" spans="1:16" ht="149.25" customHeight="1">
      <c r="A17" s="6">
        <v>4</v>
      </c>
      <c r="B17" s="17" t="s">
        <v>31</v>
      </c>
      <c r="C17" s="7"/>
      <c r="D17" s="8"/>
      <c r="E17" s="14" t="s">
        <v>16</v>
      </c>
      <c r="F17" s="9" t="s">
        <v>32</v>
      </c>
      <c r="G17" s="10">
        <v>1</v>
      </c>
      <c r="H17" s="16"/>
      <c r="I17" s="11">
        <v>0.08</v>
      </c>
      <c r="J17" s="12">
        <f>ROUND((H17*I17),2)</f>
        <v>0</v>
      </c>
      <c r="K17" s="24">
        <f>J17+H17</f>
        <v>0</v>
      </c>
      <c r="L17" s="13">
        <f>G17*H17</f>
        <v>0</v>
      </c>
      <c r="M17" s="13">
        <f>J17*G17</f>
        <v>0</v>
      </c>
      <c r="N17" s="13">
        <f>G17*K17</f>
        <v>0</v>
      </c>
      <c r="O17" s="15"/>
      <c r="P17" s="15"/>
    </row>
    <row r="18" spans="1:16" ht="30.75" customHeight="1">
      <c r="A18" s="43"/>
      <c r="B18" s="44"/>
      <c r="C18" s="44"/>
      <c r="D18" s="44"/>
      <c r="E18" s="44"/>
      <c r="F18" s="44"/>
      <c r="G18" s="44"/>
      <c r="H18" s="26" t="s">
        <v>24</v>
      </c>
      <c r="I18" s="8" t="s">
        <v>24</v>
      </c>
      <c r="J18" s="26" t="s">
        <v>24</v>
      </c>
      <c r="K18" s="25" t="s">
        <v>19</v>
      </c>
      <c r="L18" s="25">
        <f>L14+L15+L16+L17</f>
        <v>0</v>
      </c>
      <c r="M18" s="25">
        <f>M14+M15+M16+M17</f>
        <v>0</v>
      </c>
      <c r="N18" s="25">
        <f t="shared" ref="N18" si="0">N14+N15+N16+N17</f>
        <v>0</v>
      </c>
      <c r="O18" s="15"/>
      <c r="P18" s="15"/>
    </row>
    <row r="19" spans="1:16" ht="206.25" customHeight="1">
      <c r="A19" s="45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5"/>
      <c r="P19" s="15"/>
    </row>
    <row r="20" spans="1:16" ht="18">
      <c r="A20" s="42" t="s">
        <v>34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6" ht="15.75">
      <c r="A21" s="39" t="s">
        <v>35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6" ht="30">
      <c r="A22" s="6">
        <v>1</v>
      </c>
      <c r="B22" s="18" t="s">
        <v>36</v>
      </c>
      <c r="C22" s="7"/>
      <c r="D22" s="8"/>
      <c r="E22" s="14" t="s">
        <v>37</v>
      </c>
      <c r="F22" s="6" t="s">
        <v>38</v>
      </c>
      <c r="G22" s="10">
        <v>13</v>
      </c>
      <c r="H22" s="23"/>
      <c r="I22" s="11">
        <v>0.08</v>
      </c>
      <c r="J22" s="12">
        <f>ROUND((H22*I22),2)</f>
        <v>0</v>
      </c>
      <c r="K22" s="24">
        <f>J22+H22</f>
        <v>0</v>
      </c>
      <c r="L22" s="13">
        <f>G22*H22</f>
        <v>0</v>
      </c>
      <c r="M22" s="13">
        <f>J22*G22</f>
        <v>0</v>
      </c>
      <c r="N22" s="13">
        <f>G22*K22</f>
        <v>0</v>
      </c>
    </row>
    <row r="23" spans="1:16" ht="15.75">
      <c r="A23" s="8" t="s">
        <v>24</v>
      </c>
      <c r="B23" s="27" t="s">
        <v>24</v>
      </c>
      <c r="C23" s="8" t="s">
        <v>24</v>
      </c>
      <c r="D23" s="8" t="s">
        <v>24</v>
      </c>
      <c r="E23" s="8" t="s">
        <v>24</v>
      </c>
      <c r="F23" s="8" t="s">
        <v>24</v>
      </c>
      <c r="G23" s="28" t="s">
        <v>24</v>
      </c>
      <c r="H23" s="26" t="s">
        <v>24</v>
      </c>
      <c r="I23" s="8" t="s">
        <v>24</v>
      </c>
      <c r="J23" s="26" t="s">
        <v>24</v>
      </c>
      <c r="K23" s="25" t="s">
        <v>19</v>
      </c>
      <c r="L23" s="25">
        <f>L22</f>
        <v>0</v>
      </c>
      <c r="M23" s="25">
        <f>M22</f>
        <v>0</v>
      </c>
      <c r="N23" s="25">
        <f>N22</f>
        <v>0</v>
      </c>
    </row>
    <row r="24" spans="1:16" ht="15.75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6" ht="45">
      <c r="A25" s="6">
        <v>1</v>
      </c>
      <c r="B25" s="18" t="s">
        <v>40</v>
      </c>
      <c r="C25" s="7"/>
      <c r="D25" s="8"/>
      <c r="E25" s="30" t="s">
        <v>16</v>
      </c>
      <c r="F25" s="6" t="s">
        <v>41</v>
      </c>
      <c r="G25" s="10">
        <v>600</v>
      </c>
      <c r="H25" s="23"/>
      <c r="I25" s="11">
        <v>0.08</v>
      </c>
      <c r="J25" s="12">
        <f>ROUND((H25*I25),2)</f>
        <v>0</v>
      </c>
      <c r="K25" s="24">
        <f>J25+H25</f>
        <v>0</v>
      </c>
      <c r="L25" s="13">
        <f>G25*H25</f>
        <v>0</v>
      </c>
      <c r="M25" s="13">
        <f>J25*G25</f>
        <v>0</v>
      </c>
      <c r="N25" s="13">
        <f>G25*K25</f>
        <v>0</v>
      </c>
    </row>
    <row r="26" spans="1:16" ht="15.75">
      <c r="A26" s="8" t="s">
        <v>24</v>
      </c>
      <c r="B26" s="27" t="s">
        <v>24</v>
      </c>
      <c r="C26" s="8" t="s">
        <v>24</v>
      </c>
      <c r="D26" s="8" t="s">
        <v>24</v>
      </c>
      <c r="E26" s="8" t="s">
        <v>24</v>
      </c>
      <c r="F26" s="8" t="s">
        <v>24</v>
      </c>
      <c r="G26" s="28" t="s">
        <v>24</v>
      </c>
      <c r="H26" s="26" t="s">
        <v>24</v>
      </c>
      <c r="I26" s="8" t="s">
        <v>24</v>
      </c>
      <c r="J26" s="26" t="s">
        <v>24</v>
      </c>
      <c r="K26" s="25" t="s">
        <v>19</v>
      </c>
      <c r="L26" s="25">
        <f>L25</f>
        <v>0</v>
      </c>
      <c r="M26" s="25">
        <f>M25</f>
        <v>0</v>
      </c>
      <c r="N26" s="25">
        <f>N25</f>
        <v>0</v>
      </c>
    </row>
    <row r="27" spans="1:16" ht="15.75">
      <c r="A27" s="39" t="s">
        <v>42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5"/>
      <c r="P27" s="15"/>
    </row>
    <row r="28" spans="1:16" ht="81.75" customHeight="1">
      <c r="A28" s="6">
        <v>1</v>
      </c>
      <c r="B28" s="19" t="s">
        <v>43</v>
      </c>
      <c r="C28" s="7"/>
      <c r="D28" s="8"/>
      <c r="E28" s="14" t="s">
        <v>16</v>
      </c>
      <c r="F28" s="9" t="s">
        <v>44</v>
      </c>
      <c r="G28" s="10">
        <v>46</v>
      </c>
      <c r="H28" s="20"/>
      <c r="I28" s="11">
        <v>0.08</v>
      </c>
      <c r="J28" s="12">
        <f>ROUND((H28*I28),2)</f>
        <v>0</v>
      </c>
      <c r="K28" s="24">
        <f>J28+H28</f>
        <v>0</v>
      </c>
      <c r="L28" s="13">
        <f>G28*H28</f>
        <v>0</v>
      </c>
      <c r="M28" s="13">
        <f>J28*G28</f>
        <v>0</v>
      </c>
      <c r="N28" s="13">
        <f>G28*K28</f>
        <v>0</v>
      </c>
      <c r="O28" s="15"/>
      <c r="P28" s="15"/>
    </row>
    <row r="29" spans="1:16" ht="15.75">
      <c r="A29" s="44" t="s">
        <v>45</v>
      </c>
      <c r="B29" s="44"/>
      <c r="C29" s="44"/>
      <c r="D29" s="44"/>
      <c r="E29" s="44"/>
      <c r="F29" s="44"/>
      <c r="G29" s="44"/>
      <c r="H29" s="26" t="s">
        <v>24</v>
      </c>
      <c r="I29" s="8" t="s">
        <v>24</v>
      </c>
      <c r="J29" s="26" t="s">
        <v>24</v>
      </c>
      <c r="K29" s="25" t="s">
        <v>19</v>
      </c>
      <c r="L29" s="25">
        <f>L28</f>
        <v>0</v>
      </c>
      <c r="M29" s="25">
        <f>M28</f>
        <v>0</v>
      </c>
      <c r="N29" s="25">
        <f>N28</f>
        <v>0</v>
      </c>
      <c r="O29" s="15"/>
      <c r="P29" s="15"/>
    </row>
    <row r="30" spans="1:16" ht="15.75">
      <c r="A30" s="39" t="s">
        <v>46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5"/>
      <c r="P30" s="15"/>
    </row>
    <row r="31" spans="1:16" ht="30">
      <c r="A31" s="6">
        <v>1</v>
      </c>
      <c r="B31" s="19" t="s">
        <v>47</v>
      </c>
      <c r="C31" s="7"/>
      <c r="D31" s="8"/>
      <c r="E31" s="14" t="s">
        <v>16</v>
      </c>
      <c r="F31" s="9" t="s">
        <v>48</v>
      </c>
      <c r="G31" s="10">
        <v>20</v>
      </c>
      <c r="H31" s="23"/>
      <c r="I31" s="11">
        <v>0.08</v>
      </c>
      <c r="J31" s="12">
        <f>ROUND((H31*I31),2)</f>
        <v>0</v>
      </c>
      <c r="K31" s="24">
        <f>J31+H31</f>
        <v>0</v>
      </c>
      <c r="L31" s="13">
        <f>G31*H31</f>
        <v>0</v>
      </c>
      <c r="M31" s="13">
        <f>J31*G31</f>
        <v>0</v>
      </c>
      <c r="N31" s="13">
        <f>G31*K31</f>
        <v>0</v>
      </c>
      <c r="O31" s="15"/>
      <c r="P31" s="15"/>
    </row>
    <row r="32" spans="1:16" ht="15.75">
      <c r="A32" s="8" t="s">
        <v>24</v>
      </c>
      <c r="B32" s="27" t="s">
        <v>24</v>
      </c>
      <c r="C32" s="8" t="s">
        <v>24</v>
      </c>
      <c r="D32" s="8" t="s">
        <v>24</v>
      </c>
      <c r="E32" s="8" t="s">
        <v>24</v>
      </c>
      <c r="F32" s="8" t="s">
        <v>24</v>
      </c>
      <c r="G32" s="28" t="s">
        <v>24</v>
      </c>
      <c r="H32" s="26" t="s">
        <v>24</v>
      </c>
      <c r="I32" s="8" t="s">
        <v>24</v>
      </c>
      <c r="J32" s="26" t="s">
        <v>24</v>
      </c>
      <c r="K32" s="25" t="s">
        <v>19</v>
      </c>
      <c r="L32" s="25">
        <f>L31</f>
        <v>0</v>
      </c>
      <c r="M32" s="25">
        <f>M31</f>
        <v>0</v>
      </c>
      <c r="N32" s="25">
        <f>N31</f>
        <v>0</v>
      </c>
    </row>
    <row r="33" spans="1:16" ht="15.75">
      <c r="A33" s="39" t="s">
        <v>49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6" ht="45">
      <c r="A34" s="6">
        <v>1</v>
      </c>
      <c r="B34" s="18" t="s">
        <v>50</v>
      </c>
      <c r="C34" s="7"/>
      <c r="D34" s="8"/>
      <c r="E34" s="14" t="s">
        <v>37</v>
      </c>
      <c r="F34" s="9" t="s">
        <v>51</v>
      </c>
      <c r="G34" s="10">
        <v>80</v>
      </c>
      <c r="H34" s="23"/>
      <c r="I34" s="11">
        <v>0.08</v>
      </c>
      <c r="J34" s="12">
        <f>ROUND((H34*I34),2)</f>
        <v>0</v>
      </c>
      <c r="K34" s="24">
        <f>J34+H34</f>
        <v>0</v>
      </c>
      <c r="L34" s="13">
        <f>G34*H34</f>
        <v>0</v>
      </c>
      <c r="M34" s="13">
        <f>J34*G34</f>
        <v>0</v>
      </c>
      <c r="N34" s="13">
        <f>G34*K34</f>
        <v>0</v>
      </c>
    </row>
    <row r="35" spans="1:16" ht="15.75">
      <c r="A35" s="8" t="s">
        <v>24</v>
      </c>
      <c r="B35" s="27" t="s">
        <v>24</v>
      </c>
      <c r="C35" s="8" t="s">
        <v>24</v>
      </c>
      <c r="D35" s="8" t="s">
        <v>24</v>
      </c>
      <c r="E35" s="8" t="s">
        <v>24</v>
      </c>
      <c r="F35" s="8" t="s">
        <v>24</v>
      </c>
      <c r="G35" s="28" t="s">
        <v>24</v>
      </c>
      <c r="H35" s="26" t="s">
        <v>24</v>
      </c>
      <c r="I35" s="8" t="s">
        <v>24</v>
      </c>
      <c r="J35" s="26" t="s">
        <v>24</v>
      </c>
      <c r="K35" s="25" t="s">
        <v>19</v>
      </c>
      <c r="L35" s="25">
        <f>L34</f>
        <v>0</v>
      </c>
      <c r="M35" s="25">
        <f>M34</f>
        <v>0</v>
      </c>
      <c r="N35" s="25">
        <f>N34</f>
        <v>0</v>
      </c>
    </row>
    <row r="36" spans="1:16" ht="15.75">
      <c r="A36" s="39" t="s">
        <v>52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6" ht="61.5" customHeight="1">
      <c r="A37" s="6">
        <v>1</v>
      </c>
      <c r="B37" s="18" t="s">
        <v>50</v>
      </c>
      <c r="C37" s="7"/>
      <c r="D37" s="8"/>
      <c r="E37" s="14" t="s">
        <v>37</v>
      </c>
      <c r="F37" s="9" t="s">
        <v>53</v>
      </c>
      <c r="G37" s="10">
        <v>60</v>
      </c>
      <c r="H37" s="23"/>
      <c r="I37" s="11">
        <v>0.08</v>
      </c>
      <c r="J37" s="12">
        <f>ROUND((H37*I37),2)</f>
        <v>0</v>
      </c>
      <c r="K37" s="24">
        <f>J37+H37</f>
        <v>0</v>
      </c>
      <c r="L37" s="13">
        <f>G37*H37</f>
        <v>0</v>
      </c>
      <c r="M37" s="13">
        <f>J37*G37</f>
        <v>0</v>
      </c>
      <c r="N37" s="13">
        <f>G37*K37</f>
        <v>0</v>
      </c>
    </row>
    <row r="38" spans="1:16" ht="15.75">
      <c r="A38" s="8" t="s">
        <v>24</v>
      </c>
      <c r="B38" s="18" t="s">
        <v>54</v>
      </c>
      <c r="C38" s="8" t="s">
        <v>24</v>
      </c>
      <c r="D38" s="8" t="s">
        <v>24</v>
      </c>
      <c r="E38" s="8" t="s">
        <v>24</v>
      </c>
      <c r="F38" s="8" t="s">
        <v>24</v>
      </c>
      <c r="G38" s="28" t="s">
        <v>24</v>
      </c>
      <c r="H38" s="26" t="s">
        <v>24</v>
      </c>
      <c r="I38" s="8" t="s">
        <v>24</v>
      </c>
      <c r="J38" s="26" t="s">
        <v>24</v>
      </c>
      <c r="K38" s="25" t="s">
        <v>19</v>
      </c>
      <c r="L38" s="25">
        <f>L37</f>
        <v>0</v>
      </c>
      <c r="M38" s="25">
        <f>M37</f>
        <v>0</v>
      </c>
      <c r="N38" s="25">
        <f>N37</f>
        <v>0</v>
      </c>
    </row>
    <row r="39" spans="1:16" ht="15.75">
      <c r="A39" s="39" t="s">
        <v>55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5"/>
      <c r="P39" s="15"/>
    </row>
    <row r="40" spans="1:16" ht="81.75" customHeight="1">
      <c r="A40" s="6">
        <v>1</v>
      </c>
      <c r="B40" s="19" t="s">
        <v>56</v>
      </c>
      <c r="C40" s="7"/>
      <c r="D40" s="8"/>
      <c r="E40" s="14" t="s">
        <v>16</v>
      </c>
      <c r="F40" s="9" t="s">
        <v>57</v>
      </c>
      <c r="G40" s="10">
        <v>50</v>
      </c>
      <c r="H40" s="23"/>
      <c r="I40" s="11">
        <v>0.08</v>
      </c>
      <c r="J40" s="12">
        <f>ROUND((H40*I40),2)</f>
        <v>0</v>
      </c>
      <c r="K40" s="24">
        <f>J40+H40</f>
        <v>0</v>
      </c>
      <c r="L40" s="13">
        <f>G40*H40</f>
        <v>0</v>
      </c>
      <c r="M40" s="13">
        <f>J40*G40</f>
        <v>0</v>
      </c>
      <c r="N40" s="13">
        <f>G40*K40</f>
        <v>0</v>
      </c>
      <c r="O40" s="15"/>
      <c r="P40" s="15"/>
    </row>
    <row r="41" spans="1:16" ht="15.75">
      <c r="A41" s="8" t="s">
        <v>24</v>
      </c>
      <c r="B41" s="27" t="s">
        <v>24</v>
      </c>
      <c r="C41" s="8" t="s">
        <v>24</v>
      </c>
      <c r="D41" s="8" t="s">
        <v>24</v>
      </c>
      <c r="E41" s="8" t="s">
        <v>24</v>
      </c>
      <c r="F41" s="8" t="s">
        <v>24</v>
      </c>
      <c r="G41" s="28" t="s">
        <v>24</v>
      </c>
      <c r="H41" s="26" t="s">
        <v>24</v>
      </c>
      <c r="I41" s="8" t="s">
        <v>24</v>
      </c>
      <c r="J41" s="26" t="s">
        <v>24</v>
      </c>
      <c r="K41" s="25" t="s">
        <v>19</v>
      </c>
      <c r="L41" s="25">
        <f>L40</f>
        <v>0</v>
      </c>
      <c r="M41" s="25">
        <f>M40</f>
        <v>0</v>
      </c>
      <c r="N41" s="25">
        <f>N40</f>
        <v>0</v>
      </c>
    </row>
    <row r="42" spans="1:16" ht="15.75">
      <c r="A42" s="39" t="s">
        <v>58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6" ht="130.5" customHeight="1">
      <c r="A43" s="6">
        <v>1</v>
      </c>
      <c r="B43" s="18" t="s">
        <v>59</v>
      </c>
      <c r="C43" s="7"/>
      <c r="D43" s="8"/>
      <c r="E43" s="14" t="s">
        <v>37</v>
      </c>
      <c r="F43" s="9" t="s">
        <v>51</v>
      </c>
      <c r="G43" s="10">
        <v>200</v>
      </c>
      <c r="H43" s="23"/>
      <c r="I43" s="11">
        <v>0.08</v>
      </c>
      <c r="J43" s="12">
        <f>ROUND((H43*I43),2)</f>
        <v>0</v>
      </c>
      <c r="K43" s="24">
        <f>J43+H43</f>
        <v>0</v>
      </c>
      <c r="L43" s="13">
        <f>G43*H43</f>
        <v>0</v>
      </c>
      <c r="M43" s="13">
        <f>J43*G43</f>
        <v>0</v>
      </c>
      <c r="N43" s="13">
        <f>G43*K43</f>
        <v>0</v>
      </c>
    </row>
    <row r="44" spans="1:16" ht="15.75">
      <c r="A44" s="8" t="s">
        <v>24</v>
      </c>
      <c r="B44" s="27" t="s">
        <v>24</v>
      </c>
      <c r="C44" s="8" t="s">
        <v>24</v>
      </c>
      <c r="D44" s="8" t="s">
        <v>24</v>
      </c>
      <c r="E44" s="8" t="s">
        <v>24</v>
      </c>
      <c r="F44" s="8" t="s">
        <v>24</v>
      </c>
      <c r="G44" s="28" t="s">
        <v>24</v>
      </c>
      <c r="H44" s="26" t="s">
        <v>24</v>
      </c>
      <c r="I44" s="8" t="s">
        <v>24</v>
      </c>
      <c r="J44" s="26" t="s">
        <v>24</v>
      </c>
      <c r="K44" s="25" t="s">
        <v>19</v>
      </c>
      <c r="L44" s="25">
        <f>L43</f>
        <v>0</v>
      </c>
      <c r="M44" s="25">
        <f>M43</f>
        <v>0</v>
      </c>
      <c r="N44" s="25">
        <f>N43</f>
        <v>0</v>
      </c>
    </row>
    <row r="45" spans="1:16" ht="15.75">
      <c r="A45" s="39" t="s">
        <v>60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6" ht="106.5" customHeight="1">
      <c r="A46" s="6">
        <v>1</v>
      </c>
      <c r="B46" s="18" t="s">
        <v>61</v>
      </c>
      <c r="C46" s="7"/>
      <c r="D46" s="8"/>
      <c r="E46" s="14" t="s">
        <v>37</v>
      </c>
      <c r="F46" s="9" t="s">
        <v>62</v>
      </c>
      <c r="G46" s="10">
        <v>200</v>
      </c>
      <c r="H46" s="23"/>
      <c r="I46" s="11">
        <v>0.08</v>
      </c>
      <c r="J46" s="12">
        <f>ROUND((H46*I46),2)</f>
        <v>0</v>
      </c>
      <c r="K46" s="24">
        <f>J46+H46</f>
        <v>0</v>
      </c>
      <c r="L46" s="13">
        <f>G46*H46</f>
        <v>0</v>
      </c>
      <c r="M46" s="13">
        <f>J46*G46</f>
        <v>0</v>
      </c>
      <c r="N46" s="13">
        <f>G46*K46</f>
        <v>0</v>
      </c>
    </row>
    <row r="47" spans="1:16" ht="15.75">
      <c r="A47" s="8" t="s">
        <v>24</v>
      </c>
      <c r="B47" s="27" t="s">
        <v>24</v>
      </c>
      <c r="C47" s="8" t="s">
        <v>24</v>
      </c>
      <c r="D47" s="8" t="s">
        <v>24</v>
      </c>
      <c r="E47" s="8" t="s">
        <v>24</v>
      </c>
      <c r="F47" s="8" t="s">
        <v>24</v>
      </c>
      <c r="G47" s="28" t="s">
        <v>24</v>
      </c>
      <c r="H47" s="26" t="s">
        <v>24</v>
      </c>
      <c r="I47" s="8" t="s">
        <v>24</v>
      </c>
      <c r="J47" s="26" t="s">
        <v>24</v>
      </c>
      <c r="K47" s="25" t="s">
        <v>19</v>
      </c>
      <c r="L47" s="25">
        <f>L46</f>
        <v>0</v>
      </c>
      <c r="M47" s="25">
        <f>M46</f>
        <v>0</v>
      </c>
      <c r="N47" s="25">
        <f>N46</f>
        <v>0</v>
      </c>
    </row>
    <row r="48" spans="1:16" ht="15.75">
      <c r="A48" s="39" t="s">
        <v>63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83.25" customHeight="1">
      <c r="A49" s="6">
        <v>1</v>
      </c>
      <c r="B49" s="18" t="s">
        <v>64</v>
      </c>
      <c r="C49" s="7"/>
      <c r="D49" s="8"/>
      <c r="E49" s="14" t="s">
        <v>37</v>
      </c>
      <c r="F49" s="9" t="s">
        <v>65</v>
      </c>
      <c r="G49" s="10">
        <v>250</v>
      </c>
      <c r="H49" s="23"/>
      <c r="I49" s="11">
        <v>0.08</v>
      </c>
      <c r="J49" s="12">
        <f>ROUND((H49*I49),2)</f>
        <v>0</v>
      </c>
      <c r="K49" s="24">
        <f>J49+H49</f>
        <v>0</v>
      </c>
      <c r="L49" s="13">
        <f>G49*H49</f>
        <v>0</v>
      </c>
      <c r="M49" s="13">
        <f>J49*G49</f>
        <v>0</v>
      </c>
      <c r="N49" s="13">
        <f>G49*K49</f>
        <v>0</v>
      </c>
    </row>
    <row r="50" spans="1:14" ht="15.75">
      <c r="A50" s="8" t="s">
        <v>24</v>
      </c>
      <c r="B50" s="27" t="s">
        <v>24</v>
      </c>
      <c r="C50" s="8" t="s">
        <v>24</v>
      </c>
      <c r="D50" s="8" t="s">
        <v>24</v>
      </c>
      <c r="E50" s="8" t="s">
        <v>24</v>
      </c>
      <c r="F50" s="8" t="s">
        <v>24</v>
      </c>
      <c r="G50" s="28" t="s">
        <v>24</v>
      </c>
      <c r="H50" s="26" t="s">
        <v>24</v>
      </c>
      <c r="I50" s="8" t="s">
        <v>24</v>
      </c>
      <c r="J50" s="26" t="s">
        <v>24</v>
      </c>
      <c r="K50" s="25" t="s">
        <v>19</v>
      </c>
      <c r="L50" s="25">
        <f>L49</f>
        <v>0</v>
      </c>
      <c r="M50" s="25">
        <f>M49</f>
        <v>0</v>
      </c>
      <c r="N50" s="25">
        <f>N49</f>
        <v>0</v>
      </c>
    </row>
    <row r="51" spans="1:14" ht="15.75">
      <c r="A51" s="8" t="s">
        <v>24</v>
      </c>
      <c r="B51" s="27" t="s">
        <v>24</v>
      </c>
      <c r="C51" s="8" t="s">
        <v>24</v>
      </c>
      <c r="D51" s="8" t="s">
        <v>24</v>
      </c>
      <c r="E51" s="8" t="s">
        <v>24</v>
      </c>
      <c r="F51" s="8" t="s">
        <v>24</v>
      </c>
      <c r="G51" s="28" t="s">
        <v>24</v>
      </c>
      <c r="H51" s="26" t="s">
        <v>24</v>
      </c>
      <c r="I51" s="8" t="s">
        <v>24</v>
      </c>
      <c r="J51" s="26" t="s">
        <v>24</v>
      </c>
      <c r="K51" s="29" t="s">
        <v>19</v>
      </c>
      <c r="L51" s="29">
        <f>L8+L23+L26+L11+L18+L29+L32+L35+L38+L41+L44+L47+L50</f>
        <v>0</v>
      </c>
      <c r="M51" s="29">
        <f t="shared" ref="M51:N51" si="1">M8+M23+M26+M11+M18+M29+M32+M35+M38+M41+M44+M47+M50</f>
        <v>0</v>
      </c>
      <c r="N51" s="29">
        <f t="shared" si="1"/>
        <v>0</v>
      </c>
    </row>
    <row r="53" spans="1:14" s="32" customFormat="1" ht="56.25" customHeight="1">
      <c r="B53" s="40" t="s">
        <v>66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s="32" customFormat="1" ht="63.75" customHeight="1">
      <c r="B54" s="41" t="s">
        <v>67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s="32" customFormat="1" ht="45.75" customHeight="1">
      <c r="B55" s="35" t="s">
        <v>68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s="32" customFormat="1" ht="41.25" customHeight="1">
      <c r="B56" s="36" t="s">
        <v>69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32" customFormat="1" ht="132.75" customHeight="1">
      <c r="B57" s="37" t="s">
        <v>70</v>
      </c>
      <c r="C57" s="37"/>
      <c r="D57" s="37"/>
      <c r="E57" s="37"/>
      <c r="F57" s="37"/>
      <c r="G57" s="37"/>
      <c r="H57" s="37"/>
      <c r="I57" s="21"/>
      <c r="J57" s="21"/>
      <c r="K57" s="21"/>
      <c r="L57" s="21"/>
      <c r="M57" s="21"/>
      <c r="N57" s="21"/>
    </row>
    <row r="58" spans="1:14" s="32" customFormat="1" ht="21" customHeight="1">
      <c r="B58" s="38" t="s">
        <v>71</v>
      </c>
      <c r="C58" s="38"/>
      <c r="D58" s="38"/>
      <c r="E58" s="38"/>
      <c r="F58" s="38"/>
      <c r="G58" s="38"/>
      <c r="H58" s="38"/>
      <c r="I58" s="22"/>
      <c r="J58" s="22"/>
      <c r="K58" s="22"/>
      <c r="L58" s="22"/>
      <c r="M58" s="22"/>
      <c r="N58" s="22"/>
    </row>
  </sheetData>
  <mergeCells count="29">
    <mergeCell ref="A1:N1"/>
    <mergeCell ref="A11:G11"/>
    <mergeCell ref="A2:N2"/>
    <mergeCell ref="A5:N5"/>
    <mergeCell ref="A6:N6"/>
    <mergeCell ref="A8:J8"/>
    <mergeCell ref="A9:N9"/>
    <mergeCell ref="A36:N36"/>
    <mergeCell ref="A12:N12"/>
    <mergeCell ref="A13:N13"/>
    <mergeCell ref="A18:G18"/>
    <mergeCell ref="A19:N19"/>
    <mergeCell ref="A20:N20"/>
    <mergeCell ref="A21:N21"/>
    <mergeCell ref="A24:N24"/>
    <mergeCell ref="A27:N27"/>
    <mergeCell ref="A29:G29"/>
    <mergeCell ref="A30:N30"/>
    <mergeCell ref="A33:N33"/>
    <mergeCell ref="B55:N55"/>
    <mergeCell ref="B56:N56"/>
    <mergeCell ref="B57:H57"/>
    <mergeCell ref="B58:H58"/>
    <mergeCell ref="A39:N39"/>
    <mergeCell ref="A42:N42"/>
    <mergeCell ref="A45:N45"/>
    <mergeCell ref="A48:N48"/>
    <mergeCell ref="B53:N53"/>
    <mergeCell ref="B54:N54"/>
  </mergeCells>
  <pageMargins left="0.7" right="0.7" top="0.75" bottom="0.75" header="0.3" footer="0.3"/>
  <pageSetup paperSize="8" scale="71" fitToHeight="0" orientation="landscape" r:id="rId1"/>
  <rowBreaks count="2" manualBreakCount="2">
    <brk id="19" max="1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</vt:lpstr>
      <vt:lpstr>'Załącznik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2024-05-23T12:16:26Z</cp:lastPrinted>
  <dcterms:created xsi:type="dcterms:W3CDTF">2024-05-21T10:38:45Z</dcterms:created>
  <dcterms:modified xsi:type="dcterms:W3CDTF">2024-05-28T07:00:59Z</dcterms:modified>
</cp:coreProperties>
</file>